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D065839B-A01B-43DD-9B5B-54D3B08AC5EA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Vorderseite" sheetId="1" r:id="rId1"/>
    <sheet name="Seite 2" sheetId="4" r:id="rId2"/>
    <sheet name="Seite 3" sheetId="3" r:id="rId3"/>
  </sheets>
  <definedNames>
    <definedName name="_xlnm.Print_Area" localSheetId="1">'Seite 2'!$A$1:$J$35</definedName>
    <definedName name="_xlnm.Print_Area" localSheetId="2">'Seite 3'!$A$1:$J$38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G24" i="4" s="1"/>
  <c r="G21" i="3"/>
  <c r="E15" i="3"/>
  <c r="J15" i="3"/>
  <c r="G8" i="3"/>
  <c r="G7" i="3"/>
  <c r="G9" i="3"/>
  <c r="J9" i="3"/>
  <c r="G19" i="4"/>
  <c r="G18" i="4"/>
  <c r="G8" i="4"/>
  <c r="G9" i="4"/>
  <c r="G10" i="4"/>
  <c r="G11" i="4"/>
  <c r="G7" i="4"/>
  <c r="H1" i="3"/>
  <c r="H1" i="4"/>
  <c r="E22" i="3"/>
  <c r="G22" i="3"/>
  <c r="E20" i="3"/>
  <c r="G20" i="3"/>
  <c r="G20" i="4" l="1"/>
  <c r="G12" i="4"/>
  <c r="J20" i="4" l="1"/>
  <c r="E25" i="4" s="1"/>
  <c r="G25" i="4" s="1"/>
  <c r="J12" i="4"/>
  <c r="E23" i="4" s="1"/>
  <c r="G23" i="4" s="1"/>
  <c r="G26" i="4" l="1"/>
  <c r="J26" i="4" s="1"/>
  <c r="E19" i="3" s="1"/>
  <c r="G19" i="3" s="1"/>
  <c r="G23" i="3" s="1"/>
  <c r="J23" i="3" s="1"/>
</calcChain>
</file>

<file path=xl/sharedStrings.xml><?xml version="1.0" encoding="utf-8"?>
<sst xmlns="http://schemas.openxmlformats.org/spreadsheetml/2006/main" count="121" uniqueCount="94">
  <si>
    <t>: 100% = Gesamtnote* /
                Note globale* /
               Nota globale*</t>
    <phoneticPr fontId="0" type="noConversion"/>
  </si>
  <si>
    <t>Erfahrungsnote / Note d'expérience / Nota scolastica</t>
    <phoneticPr fontId="0" type="noConversion"/>
  </si>
  <si>
    <t>Einhaltung der definierten Qualitätsanforderung für die Erreichung der Werkstückqualität / 
Instruments de mesure et de contrôle /
Strumenti di misurazione e di prova</t>
    <phoneticPr fontId="12" type="noConversion"/>
  </si>
  <si>
    <t>Vorbereitungsarbeiten / 
Préparation du travail / 
Preparazione del lavoro</t>
    <phoneticPr fontId="12" type="noConversion"/>
  </si>
  <si>
    <t>Pos. 1 Themenbereich Technologie / 
Pos. 1 Domaine Technologie /
Pos. 1 Settore tematico Tecnologia</t>
    <phoneticPr fontId="12" type="noConversion"/>
  </si>
  <si>
    <t>1.1</t>
    <phoneticPr fontId="12" type="noConversion"/>
  </si>
  <si>
    <t>1.2</t>
    <phoneticPr fontId="12" type="noConversion"/>
  </si>
  <si>
    <t>1.3</t>
    <phoneticPr fontId="12" type="noConversion"/>
  </si>
  <si>
    <t>1.4</t>
    <phoneticPr fontId="12" type="noConversion"/>
  </si>
  <si>
    <t>1.5</t>
    <phoneticPr fontId="12" type="noConversion"/>
  </si>
  <si>
    <t>2.</t>
    <phoneticPr fontId="12" type="noConversion"/>
  </si>
  <si>
    <t>Pos. 3 Themenbereich Qualitätssicherung und -kontrolle / 
Pos. 3 Domaine Assurance et contrôle de la qualité /
Pos. 3 Settore tematico Garanzia e controllo della qualità</t>
    <phoneticPr fontId="12" type="noConversion"/>
  </si>
  <si>
    <t>3.1</t>
    <phoneticPr fontId="12" type="noConversion"/>
  </si>
  <si>
    <t>3.2</t>
    <phoneticPr fontId="12" type="noConversion"/>
  </si>
  <si>
    <t>1.</t>
    <phoneticPr fontId="12" type="noConversion"/>
  </si>
  <si>
    <t>3.</t>
    <phoneticPr fontId="12" type="noConversion"/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</si>
  <si>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</si>
  <si>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Arbeitssicherheit und Gesundheitsschutz / 
Sécurité au travail et protection de la santé / 
Sicurezza sul lavoro e protezione della salute</t>
  </si>
  <si>
    <t>Faktor/
Coefficient/
Fattore</t>
  </si>
  <si>
    <t>Produkt/
Produits/
Prodotto</t>
  </si>
  <si>
    <t>Noten**/
Notes**/
Note**</t>
  </si>
  <si>
    <r>
      <t xml:space="preserve">Qualifikationsbereich vorgegebene praktische Arbeit VPA </t>
    </r>
    <r>
      <rPr>
        <sz val="9"/>
        <rFont val="Arial"/>
        <family val="2"/>
      </rPr>
      <t xml:space="preserve">(18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(18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(18 ore)</t>
    </r>
  </si>
  <si>
    <t>Noten/
Notes/
Note</t>
  </si>
  <si>
    <t>Note** / Note** / 
Nota**</t>
  </si>
  <si>
    <t>Einhalten der Sicherheitsvorschriften / 
Respect des prescriptions de sécurité / 
Rispetto delle norme di sicurezza</t>
  </si>
  <si>
    <t>Fortsetzung und Übertrag / suite et report / seguito e riporto</t>
  </si>
  <si>
    <t>Noten** / Notes** / 
Note**</t>
  </si>
  <si>
    <t>Schriftlich (2.5 Std) / Ecrits (2.5 h) / Esame scritto (2.5 ore)</t>
  </si>
  <si>
    <t>Mündlich (0.5 Std) / Oraux (0.5 h) / Essame orale (0.5 ore)</t>
  </si>
  <si>
    <t>Mechanische Vorbehandlung / 
Prétraitements mécaniques /
Pretrattamento meccanico</t>
  </si>
  <si>
    <t>Hauptbehandlung / 
Traitements principaux /
Pretrattamento principale</t>
  </si>
  <si>
    <t xml:space="preserve">Nachbehandlung / 
Post-traitements /
Post-trattamento
</t>
  </si>
  <si>
    <t>Protokollierung / 
Documentation /
Redazione protocolli</t>
  </si>
  <si>
    <t>Technologie / 
Technologie /
Tecnologia</t>
  </si>
  <si>
    <t>Qualitätssicherung und -kontrolle / 
Assurance et contrôle de la qualité /
Garanzia e controllo della qualità</t>
  </si>
  <si>
    <t>Berufskundlicher Unterricht / 
enseignement des connaissances professionnelles / all’insegnamento professionale</t>
  </si>
  <si>
    <t>Überbetriebliche Kurse / 
Cours interentreprises / 
Corsi interaziendali</t>
  </si>
  <si>
    <t>Erfahrungsnote / 
Note d'expérience / 
Nota relativa</t>
  </si>
  <si>
    <t>Seite 2</t>
  </si>
  <si>
    <t>Seite 3</t>
  </si>
  <si>
    <t>Positionen der Themenbereiche / 
Positions des domaines / 
Posizione di settore tematico</t>
  </si>
  <si>
    <t xml:space="preserve">            : 2 = Note des Qualifikationsbereichs* /
                     Note de domaine de qualification* /
                     Nota di settore di qualificazione*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</si>
  <si>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</si>
  <si>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</si>
  <si>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</si>
  <si>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Qualifikationsbereich Berufskenntnisse / Domaine de qualification Connaissances professionnelles / Settore di qualificazione Conoscenze professionali</t>
  </si>
  <si>
    <t>Die Präsidentin, der Präsident / La présidente, le président / 
La presidentessa, il presidente</t>
  </si>
  <si>
    <t>Oberflächenbeschichterin EFZ / Oberflächenbeschichter EFZ</t>
  </si>
  <si>
    <t xml:space="preserve">Electroplaste CFC </t>
  </si>
  <si>
    <t>Galvanostegista AFC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</si>
  <si>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</si>
  <si>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Qualifikationsbereich Allgemeinbildung / 
Domaine de qualification Culture générale / 
Settore di qualificazione Cultura generale</t>
  </si>
  <si>
    <t xml:space="preserve">Qualifikationsbereich Praktische Arbeit / 
Domaine de qualification Travail pratique / 
Settore di qualificazione Lavoro pratico </t>
  </si>
  <si>
    <t>** Auf eine ganze oder halbe Note gerundet / A arrondir à une note entière ou à une demi-note / Arrotondare al punto o al mezzo punto</t>
  </si>
  <si>
    <t>Fortsetzung Noteneintrag, Übertrag der Noten sowie Gesamtbewertung auf nächster Seite</t>
  </si>
  <si>
    <t>Pour la suite de l'inscription des notes, le report et l'évaluation globale se font sur la page suivante</t>
  </si>
  <si>
    <t>Prosecuzione dell'iscrizione delle note, il trasferimento dei voti cosi come la valutazione globale si trovano sulla pagina seguente.</t>
  </si>
  <si>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</si>
  <si>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</si>
  <si>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</si>
  <si>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</si>
  <si>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</si>
  <si>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</si>
  <si>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</si>
  <si>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</si>
  <si>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</si>
  <si>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</si>
  <si>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</si>
  <si>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</si>
  <si>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</si>
  <si>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</si>
  <si>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</si>
  <si>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</si>
  <si>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</si>
  <si>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</si>
  <si>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</si>
  <si>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</si>
  <si>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</si>
  <si>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</si>
  <si>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</si>
  <si>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</si>
  <si>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</si>
  <si>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</si>
  <si>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</si>
  <si>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</si>
  <si>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Pos. 2 Themenbereich Arbeitssicherheit und Gesundheitsschutz/ 
Pos. 2 Domaine Sécurité au travail et protection de la santé / 
Pos. 2 Settore tematico Sicurezza sul lavoro e protezione della salute</t>
  </si>
  <si>
    <t>Faktor /
Coefficient/
Fattore</t>
  </si>
  <si>
    <t>Gewichtung/
Coefficient/
Ponderaz.</t>
  </si>
  <si>
    <t xml:space="preserve">                                     : 3 = Note Pos. 3 ** /
                                               Note Pos. 3 ** /
                                               Nota Pos. 3 **</t>
  </si>
  <si>
    <t xml:space="preserve">      : 6 = Note des Qualifikationsbereichs* /
               Note du domaine de qualification* /
               Nota di settore di qualificazione*</t>
  </si>
  <si>
    <t xml:space="preserve">    : 3 = Note des Qualifikationsbereichs* /
             Note du domaine de qualification* /
             Nota di settore di qualificazione*</t>
  </si>
  <si>
    <t xml:space="preserve">                                     : 6 = Note Pos. 1 ** /
                                              Note Pos. 1 ** /
                                              Nota Pos. 1 **</t>
  </si>
  <si>
    <t xml:space="preserve">Chemische - elektrochemische Vorbehandlung / 
Prétraitements chimiques - électrochimiques / 
Pretrattamento chimico ed elettrochimico
</t>
  </si>
  <si>
    <t xml:space="preserve">Gemäss der Verordnung über die berufliche Grundbildung vom 16.10.2009 (Stand am 01.01.2021) / Ordonnances sur la formation professionnelle initiale 16.10.2009 (Etat au 01.01.2021) / Ordinanze sulla formazione professionale di base 16.10.2009 (Stato al 01.01.2021)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</si>
</sst>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  <font>
      <b/>
      <sz val="10"/>
      <color indexed="30"/>
      <name val="Arial"/>
      <family val="2"/>
    </font>
    <font>
      <sz val="8"/>
      <name val="Verdana"/>
      <family val="2"/>
    </font>
    <font>
      <sz val="7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49" fontId="8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10" fillId="0" borderId="0" xfId="0" applyFont="1"/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3" fillId="0" borderId="0" xfId="0" applyFont="1"/>
    <xf numFmtId="1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5" fillId="0" borderId="0" xfId="0" applyFont="1" applyAlignment="1">
      <alignment vertical="top"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6" fillId="0" borderId="0" xfId="0" applyFont="1"/>
    <xf numFmtId="164" fontId="5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49" fontId="4" fillId="0" borderId="17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0" fillId="0" borderId="17" xfId="0" applyNumberFormat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9525</xdr:rowOff>
    </xdr:from>
    <xdr:to>
      <xdr:col>6</xdr:col>
      <xdr:colOff>838200</xdr:colOff>
      <xdr:row>47</xdr:row>
      <xdr:rowOff>0</xdr:rowOff>
    </xdr:to>
    <xdr:pic>
      <xdr:nvPicPr>
        <xdr:cNvPr id="1102" name="Picture 5" descr="Unbenannt">
          <a:extLst>
            <a:ext uri="{FF2B5EF4-FFF2-40B4-BE49-F238E27FC236}">
              <a16:creationId xmlns:a16="http://schemas.microsoft.com/office/drawing/2014/main" id="{432BD1A7-A276-4143-13F0-BFFCA5E5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60864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38"/>
  <sheetViews>
    <sheetView tabSelected="1" zoomScale="178" zoomScaleNormal="178" workbookViewId="0">
      <selection activeCell="C14" sqref="C14:G1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4.25" customHeight="1" x14ac:dyDescent="0.2">
      <c r="A1" s="19">
        <v>42003</v>
      </c>
      <c r="B1" s="56" t="s">
        <v>47</v>
      </c>
      <c r="C1" s="56"/>
      <c r="D1" s="56"/>
      <c r="E1" s="57"/>
      <c r="F1" s="55" t="s">
        <v>82</v>
      </c>
      <c r="G1" s="20"/>
    </row>
    <row r="2" spans="1:7" s="3" customFormat="1" ht="14.25" customHeight="1" x14ac:dyDescent="0.2">
      <c r="B2" s="56" t="s">
        <v>48</v>
      </c>
      <c r="C2" s="56"/>
      <c r="D2" s="56"/>
      <c r="E2" s="57"/>
      <c r="F2" s="55"/>
      <c r="G2" s="2"/>
    </row>
    <row r="3" spans="1:7" s="3" customFormat="1" ht="14.25" customHeight="1" x14ac:dyDescent="0.2">
      <c r="B3" s="56" t="s">
        <v>49</v>
      </c>
      <c r="C3" s="56"/>
      <c r="D3" s="56"/>
      <c r="E3" s="57"/>
      <c r="F3" s="58" t="s">
        <v>83</v>
      </c>
      <c r="G3" s="18"/>
    </row>
    <row r="4" spans="1:7" s="3" customFormat="1" ht="18.75" customHeight="1" thickBot="1" x14ac:dyDescent="0.2">
      <c r="F4" s="59"/>
    </row>
    <row r="5" spans="1:7" s="2" customFormat="1" ht="17.25" customHeight="1" x14ac:dyDescent="0.2">
      <c r="A5" s="15"/>
      <c r="B5" s="76" t="s">
        <v>73</v>
      </c>
      <c r="C5" s="76"/>
      <c r="D5" s="76"/>
      <c r="E5" s="76"/>
      <c r="F5" s="76"/>
      <c r="G5" s="16"/>
    </row>
    <row r="6" spans="1:7" s="2" customFormat="1" ht="17.25" customHeight="1" thickBot="1" x14ac:dyDescent="0.25">
      <c r="A6" s="77" t="s">
        <v>84</v>
      </c>
      <c r="B6" s="78"/>
      <c r="C6" s="78"/>
      <c r="D6" s="78"/>
      <c r="E6" s="78"/>
      <c r="F6" s="78"/>
      <c r="G6" s="79"/>
    </row>
    <row r="7" spans="1:7" s="3" customFormat="1" ht="11.25" customHeight="1" x14ac:dyDescent="0.15"/>
    <row r="8" spans="1:7" s="3" customFormat="1" ht="21" customHeight="1" x14ac:dyDescent="0.15">
      <c r="A8" s="80" t="s">
        <v>93</v>
      </c>
      <c r="B8" s="80"/>
      <c r="C8" s="80"/>
      <c r="D8" s="80"/>
      <c r="E8" s="80"/>
      <c r="F8" s="80"/>
      <c r="G8" s="80"/>
    </row>
    <row r="9" spans="1:7" s="2" customFormat="1" x14ac:dyDescent="0.2"/>
    <row r="10" spans="1:7" s="5" customFormat="1" ht="12" customHeight="1" x14ac:dyDescent="0.2">
      <c r="A10" s="75" t="s">
        <v>42</v>
      </c>
      <c r="B10" s="75"/>
      <c r="C10" s="75"/>
      <c r="D10" s="75"/>
      <c r="E10" s="75"/>
      <c r="F10" s="75"/>
      <c r="G10" s="75"/>
    </row>
    <row r="11" spans="1:7" s="3" customFormat="1" ht="9" x14ac:dyDescent="0.15"/>
    <row r="12" spans="1:7" s="3" customFormat="1" ht="9" x14ac:dyDescent="0.15">
      <c r="A12" s="81" t="s">
        <v>57</v>
      </c>
      <c r="B12" s="81"/>
      <c r="C12" s="52"/>
      <c r="D12" s="52"/>
      <c r="E12" s="52"/>
      <c r="F12" s="52"/>
      <c r="G12" s="52"/>
    </row>
    <row r="13" spans="1:7" s="5" customFormat="1" ht="10.5" customHeight="1" x14ac:dyDescent="0.2">
      <c r="A13" s="82"/>
      <c r="B13" s="82"/>
      <c r="C13" s="53"/>
      <c r="D13" s="53"/>
      <c r="E13" s="53"/>
      <c r="F13" s="53"/>
      <c r="G13" s="53"/>
    </row>
    <row r="14" spans="1:7" s="3" customFormat="1" ht="9" x14ac:dyDescent="0.15">
      <c r="A14" s="81" t="s">
        <v>60</v>
      </c>
      <c r="B14" s="81"/>
      <c r="C14" s="54"/>
      <c r="D14" s="52"/>
      <c r="E14" s="52"/>
      <c r="F14" s="52"/>
      <c r="G14" s="52"/>
    </row>
    <row r="15" spans="1:7" s="5" customFormat="1" ht="19.5" customHeight="1" x14ac:dyDescent="0.2">
      <c r="A15" s="82"/>
      <c r="B15" s="82"/>
      <c r="C15" s="53"/>
      <c r="D15" s="53"/>
      <c r="E15" s="53"/>
      <c r="F15" s="53"/>
      <c r="G15" s="53"/>
    </row>
    <row r="16" spans="1:7" s="2" customFormat="1" ht="17.25" customHeight="1" x14ac:dyDescent="0.2"/>
    <row r="17" spans="1:7" s="3" customFormat="1" ht="9" x14ac:dyDescent="0.15">
      <c r="A17" s="9"/>
      <c r="B17" s="10"/>
      <c r="C17" s="10"/>
      <c r="D17" s="10"/>
      <c r="E17" s="10"/>
      <c r="F17" s="10"/>
      <c r="G17" s="11"/>
    </row>
    <row r="18" spans="1:7" s="5" customFormat="1" ht="12" x14ac:dyDescent="0.2">
      <c r="A18" s="60" t="s">
        <v>58</v>
      </c>
      <c r="B18" s="61"/>
      <c r="C18" s="61"/>
      <c r="D18" s="61"/>
      <c r="E18" s="61"/>
      <c r="F18" s="61"/>
      <c r="G18" s="62"/>
    </row>
    <row r="19" spans="1:7" s="3" customFormat="1" ht="9" x14ac:dyDescent="0.15">
      <c r="A19" s="63" t="s">
        <v>43</v>
      </c>
      <c r="B19" s="64"/>
      <c r="C19" s="64"/>
      <c r="D19" s="64"/>
      <c r="E19" s="64"/>
      <c r="F19" s="64"/>
      <c r="G19" s="65"/>
    </row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2" customFormat="1" ht="8.25" customHeight="1" x14ac:dyDescent="0.2"/>
    <row r="22" spans="1:7" s="5" customFormat="1" ht="18.75" customHeight="1" x14ac:dyDescent="0.2">
      <c r="A22" s="66" t="s">
        <v>59</v>
      </c>
      <c r="B22" s="61"/>
      <c r="C22" s="61"/>
      <c r="D22" s="61"/>
      <c r="E22" s="61"/>
      <c r="F22" s="61"/>
      <c r="G22" s="61"/>
    </row>
    <row r="23" spans="1:7" s="3" customFormat="1" ht="4.5" customHeight="1" x14ac:dyDescent="0.15"/>
    <row r="24" spans="1:7" s="3" customFormat="1" ht="30" customHeight="1" x14ac:dyDescent="0.15">
      <c r="A24" s="67" t="s">
        <v>70</v>
      </c>
      <c r="B24" s="68"/>
      <c r="C24" s="68"/>
      <c r="D24" s="68"/>
      <c r="E24" s="68"/>
      <c r="F24" s="68"/>
      <c r="G24" s="68"/>
    </row>
    <row r="25" spans="1:7" s="3" customFormat="1" ht="6" customHeight="1" x14ac:dyDescent="0.15"/>
    <row r="26" spans="1:7" s="3" customFormat="1" ht="182.25" customHeight="1" x14ac:dyDescent="0.15">
      <c r="A26" s="69"/>
      <c r="B26" s="70"/>
      <c r="C26" s="70"/>
      <c r="D26" s="70"/>
      <c r="E26" s="70"/>
      <c r="F26" s="70"/>
      <c r="G26" s="71"/>
    </row>
    <row r="27" spans="1:7" s="3" customFormat="1" ht="9" x14ac:dyDescent="0.15"/>
    <row r="28" spans="1:7" s="3" customFormat="1" ht="9" x14ac:dyDescent="0.15">
      <c r="A28" s="72" t="s">
        <v>61</v>
      </c>
      <c r="B28" s="72"/>
      <c r="C28" s="72"/>
      <c r="E28" s="72" t="s">
        <v>44</v>
      </c>
      <c r="F28" s="72"/>
      <c r="G28" s="72"/>
    </row>
    <row r="29" spans="1:7" s="3" customFormat="1" ht="9" x14ac:dyDescent="0.15">
      <c r="A29" s="72"/>
      <c r="B29" s="72"/>
      <c r="C29" s="72"/>
      <c r="E29" s="72"/>
      <c r="F29" s="72"/>
      <c r="G29" s="72"/>
    </row>
    <row r="30" spans="1:7" s="3" customFormat="1" ht="30.75" customHeight="1" x14ac:dyDescent="0.2">
      <c r="A30" s="85"/>
      <c r="B30" s="53"/>
      <c r="C30" s="53"/>
      <c r="E30" s="53"/>
      <c r="F30" s="53"/>
      <c r="G30" s="53"/>
    </row>
    <row r="31" spans="1:7" s="3" customFormat="1" ht="30.75" customHeight="1" x14ac:dyDescent="0.2">
      <c r="E31" s="53"/>
      <c r="F31" s="53"/>
      <c r="G31" s="53"/>
    </row>
    <row r="32" spans="1:7" s="3" customFormat="1" ht="9" customHeight="1" x14ac:dyDescent="0.15"/>
    <row r="33" spans="1:7" s="3" customFormat="1" ht="9" x14ac:dyDescent="0.15">
      <c r="A33" s="83" t="s">
        <v>80</v>
      </c>
      <c r="B33" s="84"/>
      <c r="C33" s="84"/>
      <c r="D33" s="84"/>
      <c r="E33" s="84"/>
      <c r="F33" s="84"/>
      <c r="G33" s="84"/>
    </row>
    <row r="34" spans="1:7" s="3" customFormat="1" ht="9" x14ac:dyDescent="0.15">
      <c r="A34" s="84"/>
      <c r="B34" s="84"/>
      <c r="C34" s="84"/>
      <c r="D34" s="84"/>
      <c r="E34" s="84"/>
      <c r="F34" s="84"/>
      <c r="G34" s="84"/>
    </row>
    <row r="35" spans="1:7" s="3" customFormat="1" ht="12.75" customHeight="1" x14ac:dyDescent="0.15">
      <c r="A35" s="84"/>
      <c r="B35" s="84"/>
      <c r="C35" s="84"/>
      <c r="D35" s="84"/>
      <c r="E35" s="84"/>
      <c r="F35" s="84"/>
      <c r="G35" s="84"/>
    </row>
    <row r="36" spans="1:7" s="3" customFormat="1" ht="9" hidden="1" x14ac:dyDescent="0.15">
      <c r="A36" s="84"/>
      <c r="B36" s="84"/>
      <c r="C36" s="84"/>
      <c r="D36" s="84"/>
      <c r="E36" s="84"/>
      <c r="F36" s="84"/>
      <c r="G36" s="84"/>
    </row>
    <row r="37" spans="1:7" s="3" customFormat="1" ht="12.75" customHeight="1" x14ac:dyDescent="0.15">
      <c r="A37" s="73" t="s">
        <v>69</v>
      </c>
      <c r="B37" s="74"/>
      <c r="C37" s="74"/>
      <c r="D37" s="74"/>
      <c r="E37" s="74"/>
      <c r="F37" s="74"/>
      <c r="G37" s="74"/>
    </row>
    <row r="38" spans="1:7" s="3" customFormat="1" ht="9" x14ac:dyDescent="0.15"/>
  </sheetData>
  <sheetProtection algorithmName="SHA-512" hashValue="uQ9+gN/hnNlrQDbh6Cu9Tb+mmTrcgLFY4D3/h548BEb4j0vEeEPAL1qGL/rrI8qlmr08N0LSv5c6glAsPAX9pw==" saltValue="kgvCd2fn7Y+bYNe+vrpdMg==" spinCount="100000" sheet="1"/>
  <mergeCells count="25">
    <mergeCell ref="A37:G37"/>
    <mergeCell ref="A10:G10"/>
    <mergeCell ref="B5:F5"/>
    <mergeCell ref="A6:G6"/>
    <mergeCell ref="A8:G8"/>
    <mergeCell ref="A12:B13"/>
    <mergeCell ref="A14:B15"/>
    <mergeCell ref="A33:G36"/>
    <mergeCell ref="A30:C30"/>
    <mergeCell ref="E30:G30"/>
    <mergeCell ref="E31:G31"/>
    <mergeCell ref="A18:G18"/>
    <mergeCell ref="A19:G19"/>
    <mergeCell ref="A22:G22"/>
    <mergeCell ref="A24:G24"/>
    <mergeCell ref="A26:G26"/>
    <mergeCell ref="E28:G29"/>
    <mergeCell ref="A28:C29"/>
    <mergeCell ref="C12:G13"/>
    <mergeCell ref="C14:G15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157"/>
  <sheetViews>
    <sheetView showZeros="0" topLeftCell="A17" zoomScale="145" zoomScaleNormal="145" workbookViewId="0">
      <selection activeCell="G15" sqref="G15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15.28515625" customWidth="1"/>
    <col min="5" max="5" width="6.5703125" customWidth="1"/>
    <col min="6" max="6" width="8" customWidth="1"/>
    <col min="7" max="7" width="6.42578125" customWidth="1"/>
    <col min="8" max="8" width="12.7109375" customWidth="1"/>
    <col min="9" max="9" width="13.140625" customWidth="1"/>
    <col min="10" max="10" width="9" customWidth="1"/>
  </cols>
  <sheetData>
    <row r="1" spans="1:12" s="3" customFormat="1" ht="27.75" customHeight="1" x14ac:dyDescent="0.2">
      <c r="A1" s="124">
        <v>42003</v>
      </c>
      <c r="B1" s="124"/>
      <c r="F1" s="84" t="s">
        <v>72</v>
      </c>
      <c r="G1" s="57"/>
      <c r="H1" s="125" t="str">
        <f>REPT(Vorderseite!C12,1)</f>
        <v/>
      </c>
      <c r="I1" s="125"/>
      <c r="J1" s="125"/>
    </row>
    <row r="2" spans="1:12" s="3" customFormat="1" ht="17.25" customHeight="1" x14ac:dyDescent="0.15"/>
    <row r="3" spans="1:12" s="3" customFormat="1" ht="16.5" customHeight="1" x14ac:dyDescent="0.15">
      <c r="A3" s="126" t="s">
        <v>21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s="3" customFormat="1" ht="8.25" customHeight="1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s="3" customFormat="1" ht="9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s="3" customFormat="1" ht="29.25" customHeight="1" x14ac:dyDescent="0.15">
      <c r="A6" s="97" t="s">
        <v>4</v>
      </c>
      <c r="B6" s="98"/>
      <c r="C6" s="98"/>
      <c r="D6" s="99"/>
      <c r="E6" s="43" t="s">
        <v>20</v>
      </c>
      <c r="F6" s="44" t="s">
        <v>86</v>
      </c>
      <c r="G6" s="43" t="s">
        <v>19</v>
      </c>
      <c r="H6" s="121" t="s">
        <v>64</v>
      </c>
      <c r="I6" s="122"/>
      <c r="J6" s="123"/>
      <c r="L6" s="50">
        <v>1</v>
      </c>
    </row>
    <row r="7" spans="1:12" s="3" customFormat="1" ht="28.5" customHeight="1" x14ac:dyDescent="0.15">
      <c r="A7" s="31" t="s">
        <v>5</v>
      </c>
      <c r="B7" s="94" t="s">
        <v>3</v>
      </c>
      <c r="C7" s="95"/>
      <c r="D7" s="96"/>
      <c r="E7" s="29"/>
      <c r="F7" s="51">
        <v>1</v>
      </c>
      <c r="G7" s="22">
        <f>ROUND(E7*F7,2)</f>
        <v>0</v>
      </c>
      <c r="H7" s="105"/>
      <c r="I7" s="106"/>
      <c r="J7" s="107"/>
      <c r="L7" s="50">
        <v>1.5</v>
      </c>
    </row>
    <row r="8" spans="1:12" s="3" customFormat="1" ht="28.5" customHeight="1" x14ac:dyDescent="0.15">
      <c r="A8" s="31" t="s">
        <v>6</v>
      </c>
      <c r="B8" s="94" t="s">
        <v>29</v>
      </c>
      <c r="C8" s="95"/>
      <c r="D8" s="96"/>
      <c r="E8" s="29"/>
      <c r="F8" s="51">
        <v>1</v>
      </c>
      <c r="G8" s="22">
        <f>ROUND(E8*F8,2)</f>
        <v>0</v>
      </c>
      <c r="H8" s="105"/>
      <c r="I8" s="106"/>
      <c r="J8" s="107"/>
      <c r="L8" s="50">
        <v>2</v>
      </c>
    </row>
    <row r="9" spans="1:12" s="3" customFormat="1" ht="28.5" customHeight="1" x14ac:dyDescent="0.15">
      <c r="A9" s="31" t="s">
        <v>7</v>
      </c>
      <c r="B9" s="94" t="s">
        <v>92</v>
      </c>
      <c r="C9" s="95"/>
      <c r="D9" s="96"/>
      <c r="E9" s="29"/>
      <c r="F9" s="51">
        <v>1</v>
      </c>
      <c r="G9" s="22">
        <f>ROUND(E9*F9,2)</f>
        <v>0</v>
      </c>
      <c r="H9" s="105"/>
      <c r="I9" s="106"/>
      <c r="J9" s="107"/>
      <c r="L9" s="50">
        <v>2.5</v>
      </c>
    </row>
    <row r="10" spans="1:12" s="3" customFormat="1" ht="28.5" customHeight="1" x14ac:dyDescent="0.15">
      <c r="A10" s="31" t="s">
        <v>8</v>
      </c>
      <c r="B10" s="94" t="s">
        <v>30</v>
      </c>
      <c r="C10" s="95"/>
      <c r="D10" s="96"/>
      <c r="E10" s="29"/>
      <c r="F10" s="51">
        <v>2</v>
      </c>
      <c r="G10" s="22">
        <f>ROUND(E10*F10,2)</f>
        <v>0</v>
      </c>
      <c r="H10" s="105"/>
      <c r="I10" s="106"/>
      <c r="J10" s="107"/>
      <c r="L10" s="50">
        <v>3</v>
      </c>
    </row>
    <row r="11" spans="1:12" s="3" customFormat="1" ht="28.5" customHeight="1" thickBot="1" x14ac:dyDescent="0.2">
      <c r="A11" s="31" t="s">
        <v>9</v>
      </c>
      <c r="B11" s="94" t="s">
        <v>31</v>
      </c>
      <c r="C11" s="95"/>
      <c r="D11" s="96"/>
      <c r="E11" s="29"/>
      <c r="F11" s="51">
        <v>1</v>
      </c>
      <c r="G11" s="22">
        <f>ROUND(E11*F11,2)</f>
        <v>0</v>
      </c>
      <c r="H11" s="108"/>
      <c r="I11" s="109"/>
      <c r="J11" s="110"/>
      <c r="L11" s="50">
        <v>3.5</v>
      </c>
    </row>
    <row r="12" spans="1:12" s="3" customFormat="1" ht="28.5" customHeight="1" thickTop="1" thickBot="1" x14ac:dyDescent="0.2">
      <c r="A12" s="21"/>
      <c r="B12" s="8"/>
      <c r="C12" s="21"/>
      <c r="D12" s="23" t="s">
        <v>74</v>
      </c>
      <c r="E12" s="23"/>
      <c r="F12" s="26" t="s">
        <v>75</v>
      </c>
      <c r="G12" s="22">
        <f>ROUND(SUM(G7:G11),2)</f>
        <v>0</v>
      </c>
      <c r="H12" s="92" t="s">
        <v>91</v>
      </c>
      <c r="I12" s="93"/>
      <c r="J12" s="27">
        <f>ROUND(G12/6,0.5)</f>
        <v>0</v>
      </c>
      <c r="L12" s="50">
        <v>4</v>
      </c>
    </row>
    <row r="13" spans="1:12" s="3" customFormat="1" ht="9" customHeight="1" thickTop="1" x14ac:dyDescent="0.15">
      <c r="A13" s="21"/>
      <c r="B13" s="8"/>
      <c r="C13" s="21"/>
      <c r="D13" s="23"/>
      <c r="E13" s="23"/>
      <c r="F13" s="26"/>
      <c r="G13" s="32"/>
      <c r="H13" s="30"/>
      <c r="I13" s="30"/>
      <c r="J13" s="17"/>
      <c r="L13" s="50">
        <v>4.5</v>
      </c>
    </row>
    <row r="14" spans="1:12" s="3" customFormat="1" ht="30" customHeight="1" thickBot="1" x14ac:dyDescent="0.2">
      <c r="A14" s="100" t="s">
        <v>85</v>
      </c>
      <c r="B14" s="101"/>
      <c r="C14" s="101"/>
      <c r="D14" s="101"/>
      <c r="E14" s="101"/>
      <c r="F14" s="102"/>
      <c r="G14" s="45" t="s">
        <v>23</v>
      </c>
      <c r="H14" s="86" t="s">
        <v>64</v>
      </c>
      <c r="I14" s="87"/>
      <c r="J14" s="88"/>
      <c r="L14" s="50">
        <v>5</v>
      </c>
    </row>
    <row r="15" spans="1:12" s="3" customFormat="1" ht="31.5" customHeight="1" thickTop="1" thickBot="1" x14ac:dyDescent="0.2">
      <c r="A15" s="31" t="s">
        <v>10</v>
      </c>
      <c r="B15" s="94" t="s">
        <v>24</v>
      </c>
      <c r="C15" s="95"/>
      <c r="D15" s="95"/>
      <c r="E15" s="95"/>
      <c r="F15" s="95"/>
      <c r="G15" s="48"/>
      <c r="H15" s="103"/>
      <c r="I15" s="103"/>
      <c r="J15" s="104"/>
      <c r="L15" s="50">
        <v>5.5</v>
      </c>
    </row>
    <row r="16" spans="1:12" s="3" customFormat="1" ht="12.75" customHeight="1" thickTop="1" x14ac:dyDescent="0.15">
      <c r="A16" s="21"/>
      <c r="B16" s="8"/>
      <c r="C16" s="21"/>
      <c r="D16" s="23"/>
      <c r="E16" s="23"/>
      <c r="F16" s="26"/>
      <c r="G16" s="47"/>
      <c r="H16" s="30"/>
      <c r="I16" s="30"/>
      <c r="J16" s="17"/>
      <c r="L16" s="50">
        <v>6</v>
      </c>
    </row>
    <row r="17" spans="1:10" s="3" customFormat="1" ht="29.25" customHeight="1" x14ac:dyDescent="0.15">
      <c r="A17" s="97" t="s">
        <v>11</v>
      </c>
      <c r="B17" s="98"/>
      <c r="C17" s="98"/>
      <c r="D17" s="99"/>
      <c r="E17" s="43" t="s">
        <v>20</v>
      </c>
      <c r="F17" s="44" t="s">
        <v>86</v>
      </c>
      <c r="G17" s="43" t="s">
        <v>19</v>
      </c>
      <c r="H17" s="86" t="s">
        <v>64</v>
      </c>
      <c r="I17" s="87"/>
      <c r="J17" s="88"/>
    </row>
    <row r="18" spans="1:10" s="3" customFormat="1" ht="28.5" customHeight="1" x14ac:dyDescent="0.2">
      <c r="A18" s="31" t="s">
        <v>12</v>
      </c>
      <c r="B18" s="94" t="s">
        <v>2</v>
      </c>
      <c r="C18" s="95"/>
      <c r="D18" s="96"/>
      <c r="E18" s="29"/>
      <c r="F18" s="51">
        <v>2</v>
      </c>
      <c r="G18" s="22">
        <f>ROUND(E18*F18,2)</f>
        <v>0</v>
      </c>
      <c r="H18" s="89"/>
      <c r="I18" s="89"/>
      <c r="J18" s="90"/>
    </row>
    <row r="19" spans="1:10" s="3" customFormat="1" ht="28.5" customHeight="1" thickBot="1" x14ac:dyDescent="0.25">
      <c r="A19" s="31" t="s">
        <v>13</v>
      </c>
      <c r="B19" s="94" t="s">
        <v>32</v>
      </c>
      <c r="C19" s="95"/>
      <c r="D19" s="96"/>
      <c r="E19" s="29"/>
      <c r="F19" s="51">
        <v>1</v>
      </c>
      <c r="G19" s="22">
        <f>ROUND(E19*F19,2)</f>
        <v>0</v>
      </c>
      <c r="H19" s="89"/>
      <c r="I19" s="89"/>
      <c r="J19" s="91"/>
    </row>
    <row r="20" spans="1:10" s="3" customFormat="1" ht="28.5" customHeight="1" thickTop="1" thickBot="1" x14ac:dyDescent="0.2">
      <c r="A20" s="6"/>
      <c r="B20" s="7"/>
      <c r="C20" s="7"/>
      <c r="E20" s="23"/>
      <c r="F20" s="26" t="s">
        <v>75</v>
      </c>
      <c r="G20" s="22">
        <f>ROUND(SUM(G18:G19),2)</f>
        <v>0</v>
      </c>
      <c r="H20" s="92" t="s">
        <v>88</v>
      </c>
      <c r="I20" s="93"/>
      <c r="J20" s="27">
        <f>ROUND(G20/3,0.5)</f>
        <v>0</v>
      </c>
    </row>
    <row r="21" spans="1:10" s="3" customFormat="1" ht="16.5" customHeight="1" thickTop="1" x14ac:dyDescent="0.15">
      <c r="A21" s="41"/>
      <c r="B21" s="6"/>
      <c r="C21" s="6"/>
      <c r="D21" s="6"/>
      <c r="E21" s="17"/>
      <c r="F21" s="42"/>
      <c r="G21" s="17"/>
      <c r="H21" s="6"/>
      <c r="I21" s="6"/>
      <c r="J21" s="6"/>
    </row>
    <row r="22" spans="1:10" s="3" customFormat="1" ht="30" customHeight="1" x14ac:dyDescent="0.15">
      <c r="A22" s="97" t="s">
        <v>40</v>
      </c>
      <c r="B22" s="98"/>
      <c r="C22" s="98"/>
      <c r="D22" s="99"/>
      <c r="E22" s="43" t="s">
        <v>20</v>
      </c>
      <c r="F22" s="43" t="s">
        <v>18</v>
      </c>
      <c r="G22" s="43" t="s">
        <v>19</v>
      </c>
      <c r="H22" s="121" t="s">
        <v>64</v>
      </c>
      <c r="I22" s="122"/>
      <c r="J22" s="123"/>
    </row>
    <row r="23" spans="1:10" s="39" customFormat="1" ht="30.75" customHeight="1" x14ac:dyDescent="0.2">
      <c r="A23" s="38" t="s">
        <v>14</v>
      </c>
      <c r="B23" s="112" t="s">
        <v>33</v>
      </c>
      <c r="C23" s="113"/>
      <c r="D23" s="114"/>
      <c r="E23" s="25">
        <f>J12</f>
        <v>0</v>
      </c>
      <c r="F23" s="51">
        <v>4</v>
      </c>
      <c r="G23" s="22">
        <f>ROUND(E23*F23,2)</f>
        <v>0</v>
      </c>
      <c r="H23" s="115"/>
      <c r="I23" s="116"/>
      <c r="J23" s="117"/>
    </row>
    <row r="24" spans="1:10" s="39" customFormat="1" ht="30.75" customHeight="1" x14ac:dyDescent="0.2">
      <c r="A24" s="38" t="s">
        <v>10</v>
      </c>
      <c r="B24" s="112" t="s">
        <v>17</v>
      </c>
      <c r="C24" s="113"/>
      <c r="D24" s="114"/>
      <c r="E24" s="25">
        <f>G15</f>
        <v>0</v>
      </c>
      <c r="F24" s="51">
        <v>1</v>
      </c>
      <c r="G24" s="22">
        <f>ROUND(E24*F24,2)</f>
        <v>0</v>
      </c>
      <c r="H24" s="115"/>
      <c r="I24" s="116"/>
      <c r="J24" s="117"/>
    </row>
    <row r="25" spans="1:10" s="39" customFormat="1" ht="30.75" customHeight="1" thickBot="1" x14ac:dyDescent="0.25">
      <c r="A25" s="38" t="s">
        <v>15</v>
      </c>
      <c r="B25" s="112" t="s">
        <v>34</v>
      </c>
      <c r="C25" s="113"/>
      <c r="D25" s="114"/>
      <c r="E25" s="25">
        <f>J20</f>
        <v>0</v>
      </c>
      <c r="F25" s="51">
        <v>1</v>
      </c>
      <c r="G25" s="22">
        <f>ROUND(E25*F25,2)</f>
        <v>0</v>
      </c>
      <c r="H25" s="118"/>
      <c r="I25" s="119"/>
      <c r="J25" s="120"/>
    </row>
    <row r="26" spans="1:10" s="3" customFormat="1" ht="31.5" customHeight="1" thickTop="1" thickBot="1" x14ac:dyDescent="0.2">
      <c r="A26" s="21"/>
      <c r="B26" s="8"/>
      <c r="C26" s="21"/>
      <c r="D26" s="23" t="s">
        <v>74</v>
      </c>
      <c r="E26" s="23"/>
      <c r="F26" s="26" t="s">
        <v>75</v>
      </c>
      <c r="G26" s="22">
        <f>ROUND(SUM(G23:G25),2)</f>
        <v>0</v>
      </c>
      <c r="H26" s="150" t="s">
        <v>89</v>
      </c>
      <c r="I26" s="151"/>
      <c r="J26" s="27">
        <f>ROUND(G26/6,1)</f>
        <v>0</v>
      </c>
    </row>
    <row r="27" spans="1:10" s="3" customFormat="1" ht="9.75" customHeight="1" thickTop="1" x14ac:dyDescent="0.15"/>
    <row r="28" spans="1:10" s="3" customFormat="1" ht="10.5" customHeight="1" x14ac:dyDescent="0.15">
      <c r="A28" s="4" t="s">
        <v>71</v>
      </c>
      <c r="G28" s="17"/>
      <c r="H28" s="8"/>
      <c r="I28" s="8"/>
      <c r="J28" s="17"/>
    </row>
    <row r="29" spans="1:10" s="3" customFormat="1" ht="9.75" customHeight="1" x14ac:dyDescent="0.15">
      <c r="A29" s="33" t="s">
        <v>53</v>
      </c>
      <c r="B29" s="33"/>
      <c r="C29" s="33"/>
      <c r="D29" s="33"/>
      <c r="E29" s="33"/>
      <c r="F29" s="33"/>
      <c r="G29" s="17"/>
      <c r="H29" s="8"/>
      <c r="I29" s="8"/>
      <c r="J29" s="17"/>
    </row>
    <row r="30" spans="1:10" s="3" customFormat="1" ht="9" x14ac:dyDescent="0.15">
      <c r="A30" s="4"/>
    </row>
    <row r="31" spans="1:10" s="3" customFormat="1" ht="12" customHeight="1" x14ac:dyDescent="0.2">
      <c r="A31" s="111" t="s">
        <v>54</v>
      </c>
      <c r="B31" s="111"/>
      <c r="C31" s="111"/>
      <c r="D31" s="111"/>
      <c r="E31" s="111"/>
      <c r="F31" s="111"/>
      <c r="G31" s="111"/>
      <c r="H31" s="111"/>
      <c r="I31" s="111"/>
      <c r="J31" s="17"/>
    </row>
    <row r="32" spans="1:10" s="3" customFormat="1" ht="12" customHeight="1" x14ac:dyDescent="0.2">
      <c r="A32" s="34" t="s">
        <v>55</v>
      </c>
      <c r="B32" s="34"/>
      <c r="C32" s="34"/>
      <c r="D32" s="34"/>
      <c r="E32" s="34"/>
      <c r="F32" s="34"/>
      <c r="G32" s="34"/>
      <c r="H32" s="34"/>
      <c r="I32" s="34"/>
      <c r="J32" s="17"/>
    </row>
    <row r="33" spans="1:10" s="3" customFormat="1" ht="12" customHeight="1" x14ac:dyDescent="0.2">
      <c r="A33" s="34" t="s">
        <v>56</v>
      </c>
      <c r="B33" s="1"/>
      <c r="C33" s="1"/>
      <c r="D33" s="1"/>
      <c r="E33" s="1"/>
      <c r="F33" s="1"/>
      <c r="G33" s="35"/>
      <c r="H33" s="36"/>
      <c r="I33" s="36"/>
      <c r="J33" s="17"/>
    </row>
    <row r="34" spans="1:10" s="3" customFormat="1" ht="9" x14ac:dyDescent="0.15">
      <c r="A34" s="4"/>
    </row>
    <row r="35" spans="1:10" s="3" customFormat="1" ht="9" x14ac:dyDescent="0.15">
      <c r="A35" s="4"/>
      <c r="J35" s="40" t="s">
        <v>38</v>
      </c>
    </row>
    <row r="36" spans="1:10" s="3" customFormat="1" ht="9" x14ac:dyDescent="0.15">
      <c r="A36" s="4"/>
    </row>
    <row r="37" spans="1:10" s="3" customFormat="1" ht="9" x14ac:dyDescent="0.15">
      <c r="A37" s="4"/>
    </row>
    <row r="38" spans="1:10" s="3" customFormat="1" ht="9" x14ac:dyDescent="0.15">
      <c r="A38" s="4"/>
    </row>
    <row r="39" spans="1:10" s="3" customFormat="1" ht="9" x14ac:dyDescent="0.15">
      <c r="A39" s="4"/>
    </row>
    <row r="40" spans="1:10" s="3" customFormat="1" ht="9" x14ac:dyDescent="0.15">
      <c r="A40" s="4"/>
    </row>
    <row r="41" spans="1:10" s="3" customFormat="1" ht="9" x14ac:dyDescent="0.15">
      <c r="A41" s="4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/>
    <row r="47" spans="1:10" s="3" customFormat="1" ht="9" x14ac:dyDescent="0.15"/>
    <row r="48" spans="1:10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</sheetData>
  <sheetProtection algorithmName="SHA-512" hashValue="wN28+OpSQJF3OlGvocDdiR+UTjvqB2yQLNOJHkCwVFTd/epCdTAAGF6LO0xDhv95DSQYF25lHxcWTglkgF1SYg==" saltValue="4pOPXcjNzW68eQt2pi5glA==" spinCount="100000" sheet="1"/>
  <mergeCells count="38">
    <mergeCell ref="A1:B1"/>
    <mergeCell ref="F1:G1"/>
    <mergeCell ref="H1:J1"/>
    <mergeCell ref="A3:J4"/>
    <mergeCell ref="A6:D6"/>
    <mergeCell ref="H6:J6"/>
    <mergeCell ref="B7:D7"/>
    <mergeCell ref="H7:J7"/>
    <mergeCell ref="B8:D8"/>
    <mergeCell ref="H8:J8"/>
    <mergeCell ref="B9:D9"/>
    <mergeCell ref="H9:J9"/>
    <mergeCell ref="H10:J10"/>
    <mergeCell ref="H11:J11"/>
    <mergeCell ref="H12:I12"/>
    <mergeCell ref="A31:I31"/>
    <mergeCell ref="H26:I26"/>
    <mergeCell ref="B23:D23"/>
    <mergeCell ref="H23:J23"/>
    <mergeCell ref="B24:D24"/>
    <mergeCell ref="H24:J24"/>
    <mergeCell ref="B25:D25"/>
    <mergeCell ref="H25:J25"/>
    <mergeCell ref="A22:D22"/>
    <mergeCell ref="H22:J22"/>
    <mergeCell ref="B19:D19"/>
    <mergeCell ref="B10:D10"/>
    <mergeCell ref="B11:D11"/>
    <mergeCell ref="A14:F14"/>
    <mergeCell ref="H14:J14"/>
    <mergeCell ref="B15:F15"/>
    <mergeCell ref="H15:J15"/>
    <mergeCell ref="H17:J17"/>
    <mergeCell ref="H18:J18"/>
    <mergeCell ref="H19:J19"/>
    <mergeCell ref="H20:I20"/>
    <mergeCell ref="B18:D18"/>
    <mergeCell ref="A17:D17"/>
  </mergeCells>
  <phoneticPr fontId="12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7:E11" xr:uid="{00000000-0002-0000-0100-000000000000}">
      <formula1>$L$6:$L$16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G15 E18:E19 E25" xr:uid="{00000000-0002-0000-0100-000001000000}">
      <formula1>$L$6:$L$16</formula1>
    </dataValidation>
  </dataValidations>
  <pageMargins left="0.39370078740157483" right="0.39370078740157483" top="0.19685039370078741" bottom="0.19685039370078741" header="0.31496062992125984" footer="0.31496062992125984"/>
  <pageSetup paperSize="9" scale="98" orientation="portrait" r:id="rId1"/>
  <headerFooter alignWithMargins="0">
    <oddFooter>&amp;C&amp;8&amp;D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L169"/>
  <sheetViews>
    <sheetView showZeros="0" topLeftCell="A2" zoomScale="190" zoomScaleNormal="190" workbookViewId="0">
      <selection activeCell="E21" sqref="E21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11.7109375" customWidth="1"/>
    <col min="5" max="5" width="6.28515625" customWidth="1"/>
    <col min="6" max="6" width="8" customWidth="1"/>
    <col min="7" max="7" width="6.7109375" customWidth="1"/>
    <col min="8" max="9" width="12.7109375" customWidth="1"/>
    <col min="10" max="10" width="10.7109375" customWidth="1"/>
  </cols>
  <sheetData>
    <row r="1" spans="1:12" s="3" customFormat="1" ht="29.25" customHeight="1" x14ac:dyDescent="0.2">
      <c r="A1" s="124">
        <v>42003</v>
      </c>
      <c r="B1" s="124"/>
      <c r="F1" s="84" t="s">
        <v>72</v>
      </c>
      <c r="G1" s="57"/>
      <c r="H1" s="125">
        <f>Vorderseite!C12</f>
        <v>0</v>
      </c>
      <c r="I1" s="125"/>
      <c r="J1" s="125"/>
    </row>
    <row r="2" spans="1:12" s="3" customFormat="1" ht="36.75" customHeight="1" x14ac:dyDescent="0.2">
      <c r="A2" s="37" t="s">
        <v>25</v>
      </c>
      <c r="B2" s="37"/>
    </row>
    <row r="3" spans="1:12" s="3" customFormat="1" ht="24.75" customHeight="1" x14ac:dyDescent="0.15"/>
    <row r="4" spans="1:12" s="3" customFormat="1" ht="9" customHeight="1" x14ac:dyDescent="0.15">
      <c r="A4" s="126" t="s">
        <v>50</v>
      </c>
      <c r="B4" s="126"/>
      <c r="C4" s="126"/>
      <c r="D4" s="126"/>
      <c r="E4" s="126"/>
      <c r="F4" s="126"/>
      <c r="G4" s="126"/>
      <c r="H4" s="126"/>
      <c r="I4" s="126"/>
      <c r="J4" s="133"/>
    </row>
    <row r="5" spans="1:12" s="3" customFormat="1" ht="16.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33"/>
    </row>
    <row r="6" spans="1:12" s="3" customFormat="1" ht="30" customHeight="1" x14ac:dyDescent="0.15">
      <c r="A6" s="121" t="s">
        <v>62</v>
      </c>
      <c r="B6" s="122"/>
      <c r="C6" s="122"/>
      <c r="D6" s="123"/>
      <c r="E6" s="43" t="s">
        <v>20</v>
      </c>
      <c r="F6" s="43" t="s">
        <v>18</v>
      </c>
      <c r="G6" s="44" t="s">
        <v>19</v>
      </c>
      <c r="H6" s="121" t="s">
        <v>64</v>
      </c>
      <c r="I6" s="122"/>
      <c r="J6" s="123"/>
      <c r="L6" s="50">
        <v>1</v>
      </c>
    </row>
    <row r="7" spans="1:12" s="3" customFormat="1" ht="30" customHeight="1" x14ac:dyDescent="0.15">
      <c r="A7" s="24" t="s">
        <v>63</v>
      </c>
      <c r="B7" s="94" t="s">
        <v>27</v>
      </c>
      <c r="C7" s="95"/>
      <c r="D7" s="96"/>
      <c r="E7" s="29"/>
      <c r="F7" s="51">
        <v>2</v>
      </c>
      <c r="G7" s="22">
        <f>ROUND(E7*F7,2)</f>
        <v>0</v>
      </c>
      <c r="H7" s="105"/>
      <c r="I7" s="106"/>
      <c r="J7" s="107"/>
      <c r="L7" s="50">
        <v>1.5</v>
      </c>
    </row>
    <row r="8" spans="1:12" s="3" customFormat="1" ht="30" customHeight="1" thickBot="1" x14ac:dyDescent="0.2">
      <c r="A8" s="24" t="s">
        <v>65</v>
      </c>
      <c r="B8" s="94" t="s">
        <v>28</v>
      </c>
      <c r="C8" s="95"/>
      <c r="D8" s="96"/>
      <c r="E8" s="29"/>
      <c r="F8" s="51">
        <v>1</v>
      </c>
      <c r="G8" s="22">
        <f>ROUND(E8*F8,2)</f>
        <v>0</v>
      </c>
      <c r="H8" s="105"/>
      <c r="I8" s="106"/>
      <c r="J8" s="107"/>
      <c r="L8" s="50">
        <v>2</v>
      </c>
    </row>
    <row r="9" spans="1:12" s="3" customFormat="1" ht="28.5" customHeight="1" thickTop="1" thickBot="1" x14ac:dyDescent="0.2">
      <c r="A9" s="21"/>
      <c r="B9" s="8"/>
      <c r="C9" s="21"/>
      <c r="D9" s="23" t="s">
        <v>74</v>
      </c>
      <c r="E9" s="23"/>
      <c r="F9" s="26" t="s">
        <v>75</v>
      </c>
      <c r="G9" s="22">
        <f>ROUND(SUM(G7:G8),2)</f>
        <v>0</v>
      </c>
      <c r="H9" s="92" t="s">
        <v>90</v>
      </c>
      <c r="I9" s="132"/>
      <c r="J9" s="27">
        <f>ROUND(G9/3,1)</f>
        <v>0</v>
      </c>
      <c r="L9" s="50">
        <v>2.5</v>
      </c>
    </row>
    <row r="10" spans="1:12" s="3" customFormat="1" ht="14.25" customHeight="1" thickTop="1" x14ac:dyDescent="0.15">
      <c r="L10" s="50">
        <v>3</v>
      </c>
    </row>
    <row r="11" spans="1:12" s="5" customFormat="1" ht="14.1" customHeight="1" x14ac:dyDescent="0.2">
      <c r="A11" s="126" t="s">
        <v>1</v>
      </c>
      <c r="B11" s="126"/>
      <c r="C11" s="126"/>
      <c r="D11" s="126"/>
      <c r="E11" s="126"/>
      <c r="F11" s="126"/>
      <c r="G11" s="126"/>
      <c r="H11" s="126"/>
      <c r="I11" s="126"/>
      <c r="J11" s="133"/>
      <c r="L11" s="50">
        <v>3.5</v>
      </c>
    </row>
    <row r="12" spans="1:12" s="3" customFormat="1" ht="17.100000000000001" customHeight="1" x14ac:dyDescent="0.15">
      <c r="A12" s="121"/>
      <c r="B12" s="143"/>
      <c r="C12" s="143"/>
      <c r="D12" s="144"/>
      <c r="E12" s="147" t="s">
        <v>26</v>
      </c>
      <c r="F12" s="148"/>
      <c r="G12" s="122" t="s">
        <v>64</v>
      </c>
      <c r="H12" s="143"/>
      <c r="I12" s="143"/>
      <c r="J12" s="144"/>
      <c r="L12" s="50">
        <v>4</v>
      </c>
    </row>
    <row r="13" spans="1:12" s="3" customFormat="1" ht="30" customHeight="1" x14ac:dyDescent="0.2">
      <c r="A13" s="24" t="s">
        <v>63</v>
      </c>
      <c r="B13" s="130" t="s">
        <v>35</v>
      </c>
      <c r="C13" s="130"/>
      <c r="D13" s="94"/>
      <c r="E13" s="140"/>
      <c r="F13" s="141"/>
      <c r="G13" s="138"/>
      <c r="H13" s="139"/>
      <c r="I13" s="139"/>
      <c r="J13" s="139"/>
      <c r="L13" s="50">
        <v>4.5</v>
      </c>
    </row>
    <row r="14" spans="1:12" s="3" customFormat="1" ht="30" customHeight="1" thickBot="1" x14ac:dyDescent="0.25">
      <c r="A14" s="24" t="s">
        <v>66</v>
      </c>
      <c r="B14" s="130" t="s">
        <v>36</v>
      </c>
      <c r="C14" s="130"/>
      <c r="D14" s="94"/>
      <c r="E14" s="140"/>
      <c r="F14" s="141"/>
      <c r="G14" s="138"/>
      <c r="H14" s="139"/>
      <c r="I14" s="139"/>
      <c r="J14" s="149"/>
      <c r="L14" s="50">
        <v>5</v>
      </c>
    </row>
    <row r="15" spans="1:12" s="3" customFormat="1" ht="28.5" customHeight="1" thickTop="1" thickBot="1" x14ac:dyDescent="0.25">
      <c r="A15" s="6"/>
      <c r="B15" s="7"/>
      <c r="C15" s="7"/>
      <c r="D15" s="26" t="s">
        <v>75</v>
      </c>
      <c r="E15" s="134">
        <f>ROUND(SUM(E13:F14),2)</f>
        <v>0</v>
      </c>
      <c r="F15" s="135"/>
      <c r="G15" s="93" t="s">
        <v>41</v>
      </c>
      <c r="H15" s="136"/>
      <c r="I15" s="137"/>
      <c r="J15" s="27">
        <f>ROUND(E15/2,1)</f>
        <v>0</v>
      </c>
      <c r="L15" s="50">
        <v>5.5</v>
      </c>
    </row>
    <row r="16" spans="1:12" s="3" customFormat="1" ht="15" customHeight="1" thickTop="1" x14ac:dyDescent="0.15">
      <c r="A16" s="4"/>
      <c r="L16" s="50">
        <v>6</v>
      </c>
    </row>
    <row r="17" spans="1:12" s="5" customFormat="1" ht="12.95" customHeight="1" x14ac:dyDescent="0.2">
      <c r="A17" s="129" t="s">
        <v>81</v>
      </c>
      <c r="B17" s="129"/>
      <c r="C17" s="129"/>
      <c r="D17" s="129"/>
      <c r="E17" s="129"/>
      <c r="F17" s="129"/>
      <c r="G17" s="129"/>
      <c r="H17" s="129"/>
      <c r="I17" s="129"/>
      <c r="J17" s="142"/>
      <c r="L17" s="49"/>
    </row>
    <row r="18" spans="1:12" s="3" customFormat="1" ht="30" customHeight="1" x14ac:dyDescent="0.15">
      <c r="A18" s="121"/>
      <c r="B18" s="122"/>
      <c r="C18" s="122"/>
      <c r="D18" s="123"/>
      <c r="E18" s="43" t="s">
        <v>22</v>
      </c>
      <c r="F18" s="43" t="s">
        <v>87</v>
      </c>
      <c r="G18" s="43" t="s">
        <v>19</v>
      </c>
      <c r="H18" s="121" t="s">
        <v>64</v>
      </c>
      <c r="I18" s="122"/>
      <c r="J18" s="123"/>
      <c r="L18" s="49"/>
    </row>
    <row r="19" spans="1:12" s="3" customFormat="1" ht="30.75" customHeight="1" x14ac:dyDescent="0.15">
      <c r="A19" s="24" t="s">
        <v>76</v>
      </c>
      <c r="B19" s="130" t="s">
        <v>52</v>
      </c>
      <c r="C19" s="130"/>
      <c r="D19" s="130"/>
      <c r="E19" s="25">
        <f>'Seite 2'!J26</f>
        <v>0</v>
      </c>
      <c r="F19" s="46">
        <v>0.4</v>
      </c>
      <c r="G19" s="22">
        <f>ROUND(E19*F19*100,2)</f>
        <v>0</v>
      </c>
      <c r="H19" s="138"/>
      <c r="I19" s="139"/>
      <c r="J19" s="139"/>
      <c r="L19" s="49"/>
    </row>
    <row r="20" spans="1:12" s="3" customFormat="1" ht="30.75" customHeight="1" x14ac:dyDescent="0.15">
      <c r="A20" s="24" t="s">
        <v>77</v>
      </c>
      <c r="B20" s="94" t="s">
        <v>45</v>
      </c>
      <c r="C20" s="95"/>
      <c r="D20" s="96"/>
      <c r="E20" s="25">
        <f>J9</f>
        <v>0</v>
      </c>
      <c r="F20" s="46">
        <v>0.2</v>
      </c>
      <c r="G20" s="22">
        <f>ROUND(E20*F20*100,2)</f>
        <v>0</v>
      </c>
      <c r="H20" s="138"/>
      <c r="I20" s="139"/>
      <c r="J20" s="139"/>
      <c r="L20" s="49"/>
    </row>
    <row r="21" spans="1:12" s="3" customFormat="1" ht="30.75" customHeight="1" x14ac:dyDescent="0.15">
      <c r="A21" s="24" t="s">
        <v>78</v>
      </c>
      <c r="B21" s="94" t="s">
        <v>51</v>
      </c>
      <c r="C21" s="95"/>
      <c r="D21" s="95"/>
      <c r="E21" s="29"/>
      <c r="F21" s="46">
        <v>0.2</v>
      </c>
      <c r="G21" s="22">
        <f>ROUND(E21*F21*100,2)</f>
        <v>0</v>
      </c>
      <c r="H21" s="138"/>
      <c r="I21" s="139"/>
      <c r="J21" s="139"/>
      <c r="L21" s="49"/>
    </row>
    <row r="22" spans="1:12" s="3" customFormat="1" ht="30.75" customHeight="1" thickBot="1" x14ac:dyDescent="0.2">
      <c r="A22" s="24" t="s">
        <v>79</v>
      </c>
      <c r="B22" s="130" t="s">
        <v>37</v>
      </c>
      <c r="C22" s="130"/>
      <c r="D22" s="130"/>
      <c r="E22" s="22">
        <f>J15</f>
        <v>0</v>
      </c>
      <c r="F22" s="46">
        <v>0.2</v>
      </c>
      <c r="G22" s="22">
        <f>ROUND(E22*F22*100,2)</f>
        <v>0</v>
      </c>
      <c r="H22" s="138"/>
      <c r="I22" s="139"/>
      <c r="J22" s="139"/>
      <c r="L22" s="49"/>
    </row>
    <row r="23" spans="1:12" s="3" customFormat="1" ht="31.5" customHeight="1" thickTop="1" thickBot="1" x14ac:dyDescent="0.2">
      <c r="A23" s="6"/>
      <c r="B23" s="7"/>
      <c r="C23" s="7"/>
      <c r="D23" s="26"/>
      <c r="E23" s="17"/>
      <c r="F23" s="26" t="s">
        <v>75</v>
      </c>
      <c r="G23" s="22">
        <f>ROUND(SUM(G19:G22),2)</f>
        <v>0</v>
      </c>
      <c r="H23" s="145" t="s">
        <v>0</v>
      </c>
      <c r="I23" s="146"/>
      <c r="J23" s="27">
        <f>ROUND(G23/100,1)</f>
        <v>0</v>
      </c>
    </row>
    <row r="24" spans="1:12" s="3" customFormat="1" ht="21" customHeight="1" thickTop="1" x14ac:dyDescent="0.15">
      <c r="A24" s="4"/>
      <c r="G24" s="17"/>
      <c r="H24" s="8"/>
      <c r="I24" s="8"/>
      <c r="J24" s="17"/>
    </row>
    <row r="25" spans="1:12" s="3" customFormat="1" ht="10.5" customHeight="1" x14ac:dyDescent="0.15">
      <c r="A25" s="4" t="s">
        <v>71</v>
      </c>
      <c r="G25" s="17"/>
      <c r="H25" s="8"/>
      <c r="I25" s="8"/>
      <c r="J25" s="17"/>
    </row>
    <row r="26" spans="1:12" s="3" customFormat="1" ht="9" customHeight="1" x14ac:dyDescent="0.15">
      <c r="A26" s="33" t="s">
        <v>53</v>
      </c>
      <c r="B26" s="33"/>
      <c r="C26" s="33"/>
      <c r="D26" s="33"/>
      <c r="E26" s="33"/>
      <c r="F26" s="33"/>
      <c r="G26" s="17"/>
      <c r="H26" s="8"/>
      <c r="I26" s="8"/>
      <c r="J26" s="17"/>
    </row>
    <row r="27" spans="1:12" s="3" customFormat="1" ht="17.2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2" s="3" customFormat="1" ht="36.75" customHeight="1" x14ac:dyDescent="0.15">
      <c r="A28" s="67" t="s">
        <v>16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2" s="3" customFormat="1" ht="17.25" customHeight="1" x14ac:dyDescent="0.15">
      <c r="A29" s="4"/>
    </row>
    <row r="30" spans="1:12" s="5" customFormat="1" ht="20.25" customHeight="1" x14ac:dyDescent="0.2">
      <c r="A30" s="129" t="s">
        <v>68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2" s="3" customFormat="1" ht="3" customHeight="1" x14ac:dyDescent="0.15">
      <c r="A31" s="4"/>
    </row>
    <row r="32" spans="1:12" s="3" customFormat="1" ht="9" customHeight="1" x14ac:dyDescent="0.15">
      <c r="A32" s="131" t="s">
        <v>46</v>
      </c>
      <c r="B32" s="131"/>
      <c r="C32" s="131"/>
      <c r="D32" s="131"/>
      <c r="E32" s="6"/>
      <c r="F32" s="6"/>
      <c r="H32" s="81" t="s">
        <v>67</v>
      </c>
      <c r="I32" s="81"/>
      <c r="J32" s="81"/>
    </row>
    <row r="33" spans="1:10" s="3" customFormat="1" ht="9" x14ac:dyDescent="0.15">
      <c r="A33" s="131"/>
      <c r="B33" s="131"/>
      <c r="C33" s="131"/>
      <c r="D33" s="131"/>
      <c r="E33" s="6"/>
      <c r="F33" s="6"/>
      <c r="H33" s="81"/>
      <c r="I33" s="81"/>
      <c r="J33" s="81"/>
    </row>
    <row r="34" spans="1:10" s="3" customFormat="1" ht="43.5" customHeight="1" x14ac:dyDescent="0.2">
      <c r="A34" s="127"/>
      <c r="B34" s="127"/>
      <c r="C34" s="127"/>
      <c r="D34" s="127"/>
      <c r="E34" s="28"/>
      <c r="F34" s="28"/>
      <c r="H34" s="128"/>
      <c r="I34" s="128"/>
      <c r="J34" s="128"/>
    </row>
    <row r="35" spans="1:10" s="3" customFormat="1" ht="9" x14ac:dyDescent="0.15">
      <c r="A35" s="4"/>
    </row>
    <row r="36" spans="1:10" s="3" customFormat="1" ht="9" x14ac:dyDescent="0.15">
      <c r="A36" s="4"/>
    </row>
    <row r="37" spans="1:10" s="3" customFormat="1" ht="9" x14ac:dyDescent="0.15">
      <c r="A37" s="4"/>
    </row>
    <row r="38" spans="1:10" s="3" customFormat="1" ht="9" x14ac:dyDescent="0.15">
      <c r="A38" s="4"/>
      <c r="J38" s="40" t="s">
        <v>39</v>
      </c>
    </row>
    <row r="39" spans="1:10" s="3" customFormat="1" ht="9" x14ac:dyDescent="0.15">
      <c r="A39" s="4"/>
    </row>
    <row r="40" spans="1:10" s="3" customFormat="1" ht="9" x14ac:dyDescent="0.15">
      <c r="A40" s="4"/>
    </row>
    <row r="41" spans="1:10" s="3" customFormat="1" ht="9" x14ac:dyDescent="0.15">
      <c r="A41" s="4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</sheetData>
  <sheetProtection password="CF73" sheet="1"/>
  <mergeCells count="41">
    <mergeCell ref="B7:D7"/>
    <mergeCell ref="G14:J14"/>
    <mergeCell ref="A1:B1"/>
    <mergeCell ref="H1:J1"/>
    <mergeCell ref="F1:G1"/>
    <mergeCell ref="A4:J5"/>
    <mergeCell ref="A6:D6"/>
    <mergeCell ref="H6:J6"/>
    <mergeCell ref="B8:D8"/>
    <mergeCell ref="H8:J8"/>
    <mergeCell ref="H7:J7"/>
    <mergeCell ref="B19:D19"/>
    <mergeCell ref="A17:J17"/>
    <mergeCell ref="G12:J12"/>
    <mergeCell ref="H22:J22"/>
    <mergeCell ref="H23:I23"/>
    <mergeCell ref="B20:D20"/>
    <mergeCell ref="E12:F12"/>
    <mergeCell ref="A12:D12"/>
    <mergeCell ref="G13:J13"/>
    <mergeCell ref="E14:F14"/>
    <mergeCell ref="H20:J20"/>
    <mergeCell ref="B13:D13"/>
    <mergeCell ref="A18:D18"/>
    <mergeCell ref="H18:J18"/>
    <mergeCell ref="H19:J19"/>
    <mergeCell ref="H9:I9"/>
    <mergeCell ref="A11:J11"/>
    <mergeCell ref="B14:D14"/>
    <mergeCell ref="E15:F15"/>
    <mergeCell ref="G15:I15"/>
    <mergeCell ref="E13:F13"/>
    <mergeCell ref="A34:D34"/>
    <mergeCell ref="H34:J34"/>
    <mergeCell ref="A30:J30"/>
    <mergeCell ref="B21:D21"/>
    <mergeCell ref="B22:D22"/>
    <mergeCell ref="A32:D33"/>
    <mergeCell ref="A28:J28"/>
    <mergeCell ref="H32:J33"/>
    <mergeCell ref="H21:J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7:E8 E13:F14" xr:uid="{00000000-0002-0000-0200-000000000000}">
      <formula1>$L$6:$L$16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&amp;C&amp;8&amp;D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Vorderseite</vt:lpstr>
      <vt:lpstr>Seite 2</vt:lpstr>
      <vt:lpstr>Seite 3</vt:lpstr>
      <vt:lpstr>'Seite 2'!Druckbereich</vt:lpstr>
      <vt:lpstr>'Seite 3'!Druckbereich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2013-04-23T08:09:58Z</cp:lastPrinted>
  <dcterms:created xsi:type="dcterms:W3CDTF">2006-01-30T14:36:36Z</dcterms:created>
  <dcterms:modified xsi:type="dcterms:W3CDTF">2024-04-25T09:28:26Z</dcterms:modified>
</cp:coreProperties>
</file>